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5"/>
  </bookViews>
  <sheets>
    <sheet name="新农合运行补偿情况分析表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</sheets>
  <definedNames/>
  <calcPr fullCalcOnLoad="1" fullPrecision="0"/>
</workbook>
</file>

<file path=xl/sharedStrings.xml><?xml version="1.0" encoding="utf-8"?>
<sst xmlns="http://schemas.openxmlformats.org/spreadsheetml/2006/main" count="206" uniqueCount="136">
  <si>
    <t>住院补偿情况分析表</t>
  </si>
  <si>
    <t>序号</t>
  </si>
  <si>
    <t>行政区划</t>
  </si>
  <si>
    <t>住院补偿受益率（%）</t>
  </si>
  <si>
    <t>实际补偿比（%）</t>
  </si>
  <si>
    <t>次均住院费用（元）</t>
  </si>
  <si>
    <t>住院人次分布（%）</t>
  </si>
  <si>
    <t>补偿费用比例（%）</t>
  </si>
  <si>
    <t>合计</t>
  </si>
  <si>
    <t>县外</t>
  </si>
  <si>
    <t>县级</t>
  </si>
  <si>
    <t>乡级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</si>
  <si>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</si>
  <si>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</si>
  <si>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</si>
  <si>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</si>
  <si>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</si>
  <si>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</si>
  <si>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</si>
  <si>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</si>
  <si>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阜阳市</t>
  </si>
  <si>
    <t xml:space="preserve">行政区划：阜阳市
年度：2016
季度：第一季度至第四季度
表名：住院补偿情况分析表
</t>
  </si>
  <si>
    <t>县市区名</t>
  </si>
  <si>
    <t>常住人口（万人）</t>
  </si>
  <si>
    <t>分配资金</t>
  </si>
  <si>
    <t>备注</t>
  </si>
  <si>
    <t>成效明显加300</t>
  </si>
  <si>
    <t>医院名称</t>
  </si>
  <si>
    <t>地区</t>
  </si>
  <si>
    <t>采购金额</t>
  </si>
  <si>
    <t>配送金额</t>
  </si>
  <si>
    <t>配送率</t>
  </si>
  <si>
    <t>入库金额</t>
  </si>
  <si>
    <t>入库率</t>
  </si>
  <si>
    <t>颍上县中医院</t>
  </si>
  <si>
    <t>颍上县人民医院（妇幼病区）</t>
  </si>
  <si>
    <t>颍上县人民医院</t>
  </si>
  <si>
    <t>太和县中医院</t>
  </si>
  <si>
    <t>太和县人民医院</t>
  </si>
  <si>
    <t>太和县第五人民医院</t>
  </si>
  <si>
    <t>太和县第二人民医院</t>
  </si>
  <si>
    <t>临泉县中医院</t>
  </si>
  <si>
    <t>临泉县人民医院</t>
  </si>
  <si>
    <t>界首市中医院</t>
  </si>
  <si>
    <t>界首市人民医院</t>
  </si>
  <si>
    <t>阜阳市肿瘤医院（颍东区人民医院）</t>
  </si>
  <si>
    <t>阜阳市中医医院</t>
  </si>
  <si>
    <t>阜阳市人民医院</t>
  </si>
  <si>
    <t>阜阳市妇幼保健医院（颍州区人民医院）</t>
  </si>
  <si>
    <t>阜阳市第五人民医院（阜阳市颍泉区人民医院）</t>
  </si>
  <si>
    <t>阜阳市第四人民医院</t>
  </si>
  <si>
    <t>阜阳市第三人民医院</t>
  </si>
  <si>
    <t>阜阳市第七人民医院</t>
  </si>
  <si>
    <t>阜阳市第二人民医院</t>
  </si>
  <si>
    <t>阜南县中医院</t>
  </si>
  <si>
    <t>阜南县人民医院</t>
  </si>
  <si>
    <t>阜南县妇幼保健院</t>
  </si>
  <si>
    <t>阜南县第三人民医院</t>
  </si>
  <si>
    <r>
      <t>12—33</t>
    </r>
    <r>
      <rPr>
        <sz val="12"/>
        <rFont val="汉仪大宋简"/>
        <family val="0"/>
      </rPr>
      <t xml:space="preserve">  </t>
    </r>
    <r>
      <rPr>
        <sz val="12"/>
        <rFont val="汉仪大宋简"/>
        <family val="0"/>
      </rPr>
      <t>各县（市）农村基本情况（2015年）</t>
    </r>
  </si>
  <si>
    <t>县（市）</t>
  </si>
  <si>
    <t>乡 镇 数</t>
  </si>
  <si>
    <t>村民委员会</t>
  </si>
  <si>
    <t>乡村户数</t>
  </si>
  <si>
    <r>
      <t>乡</t>
    </r>
    <r>
      <rPr>
        <sz val="8"/>
        <rFont val="汉仪报宋简"/>
        <family val="0"/>
      </rPr>
      <t xml:space="preserve">    </t>
    </r>
    <r>
      <rPr>
        <sz val="8"/>
        <rFont val="汉仪报宋简"/>
        <family val="0"/>
      </rPr>
      <t>村</t>
    </r>
  </si>
  <si>
    <t>乡村从业</t>
  </si>
  <si>
    <r>
      <t>#镇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数</t>
    </r>
  </si>
  <si>
    <t>人 口 数</t>
  </si>
  <si>
    <t>人 员 数</t>
  </si>
  <si>
    <t>#男</t>
  </si>
  <si>
    <t>（个）</t>
  </si>
  <si>
    <t>（户）</t>
  </si>
  <si>
    <t>（人）</t>
  </si>
  <si>
    <t>阜阳市辖区</t>
  </si>
  <si>
    <r>
      <t>界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首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市</t>
    </r>
  </si>
  <si>
    <r>
      <t>临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泉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县</t>
    </r>
  </si>
  <si>
    <r>
      <t>太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和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县</t>
    </r>
  </si>
  <si>
    <r>
      <t>阜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南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县</t>
    </r>
  </si>
  <si>
    <r>
      <t>颍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上</t>
    </r>
    <r>
      <rPr>
        <sz val="8"/>
        <rFont val="汉仪报宋简"/>
        <family val="0"/>
      </rPr>
      <t xml:space="preserve">  </t>
    </r>
    <r>
      <rPr>
        <sz val="8"/>
        <rFont val="汉仪报宋简"/>
        <family val="0"/>
      </rPr>
      <t>县</t>
    </r>
  </si>
  <si>
    <r>
      <t>2017</t>
    </r>
    <r>
      <rPr>
        <b/>
        <sz val="18"/>
        <color indexed="8"/>
        <rFont val="宋体"/>
        <family val="0"/>
      </rPr>
      <t>年市直公立医院综合绩效考核指标体系</t>
    </r>
  </si>
  <si>
    <r>
      <rPr>
        <sz val="11"/>
        <color indexed="8"/>
        <rFont val="宋体"/>
        <family val="0"/>
      </rPr>
      <t>被考核单位名称：</t>
    </r>
  </si>
  <si>
    <r>
      <rPr>
        <sz val="11"/>
        <color indexed="8"/>
        <rFont val="宋体"/>
        <family val="0"/>
      </rPr>
      <t>类别</t>
    </r>
  </si>
  <si>
    <r>
      <rPr>
        <sz val="11"/>
        <color indexed="8"/>
        <rFont val="宋体"/>
        <family val="0"/>
      </rPr>
      <t>序号</t>
    </r>
  </si>
  <si>
    <r>
      <rPr>
        <sz val="11"/>
        <color indexed="8"/>
        <rFont val="宋体"/>
        <family val="0"/>
      </rPr>
      <t>指标</t>
    </r>
  </si>
  <si>
    <r>
      <rPr>
        <sz val="11"/>
        <color indexed="8"/>
        <rFont val="宋体"/>
        <family val="0"/>
      </rPr>
      <t>分值</t>
    </r>
  </si>
  <si>
    <r>
      <rPr>
        <sz val="11"/>
        <color indexed="8"/>
        <rFont val="宋体"/>
        <family val="0"/>
      </rPr>
      <t>评分标准</t>
    </r>
  </si>
  <si>
    <r>
      <rPr>
        <sz val="11"/>
        <color indexed="8"/>
        <rFont val="宋体"/>
        <family val="0"/>
      </rPr>
      <t>得分来源</t>
    </r>
  </si>
  <si>
    <r>
      <rPr>
        <sz val="11"/>
        <color indexed="8"/>
        <rFont val="宋体"/>
        <family val="0"/>
      </rPr>
      <t>得分</t>
    </r>
  </si>
  <si>
    <r>
      <rPr>
        <sz val="11"/>
        <color indexed="8"/>
        <rFont val="宋体"/>
        <family val="0"/>
      </rPr>
      <t>医疗服务（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</si>
  <si>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医疗效率</t>
    </r>
  </si>
  <si>
    <r>
      <t>2017</t>
    </r>
    <r>
      <rPr>
        <sz val="11"/>
        <color indexed="8"/>
        <rFont val="宋体"/>
        <family val="0"/>
      </rPr>
      <t>年度出院患者平均住院日：从医院系统平台抓取（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年度出院患者平均住院日）与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年度进行比对，与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年减少或持平得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分，每增长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天扣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</si>
  <si>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9"/>
        <color indexed="8"/>
        <rFont val="宋体"/>
        <family val="0"/>
      </rPr>
      <t>市卫计委提供</t>
    </r>
  </si>
  <si>
    <r>
      <rPr>
        <sz val="11"/>
        <color indexed="8"/>
        <rFont val="宋体"/>
        <family val="0"/>
      </rPr>
      <t>技术难度</t>
    </r>
  </si>
  <si>
    <r>
      <t>2017</t>
    </r>
    <r>
      <rPr>
        <sz val="11"/>
        <color indexed="8"/>
        <rFont val="宋体"/>
        <family val="0"/>
      </rPr>
      <t>年度三四级手术例数占比：从医院系统平台抓取（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年度三四级手术例数占比）与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年度进行比对，与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年增长或持平得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分，每减少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</si>
  <si>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护理质量</t>
    </r>
  </si>
  <si>
    <r>
      <rPr>
        <sz val="11"/>
        <color indexed="8"/>
        <rFont val="宋体"/>
        <family val="0"/>
      </rPr>
      <t>住院患者非预期压疮发生率：现场查看护理资料与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年减少或持平得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分，每增加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  <r>
      <rPr>
        <sz val="11"/>
        <color indexed="8"/>
        <rFont val="Times New Roman"/>
        <family val="1"/>
      </rPr>
      <t xml:space="preserve">                 </t>
    </r>
  </si>
  <si>
    <r>
      <rPr>
        <sz val="11"/>
        <color indexed="8"/>
        <rFont val="宋体"/>
        <family val="0"/>
      </rPr>
      <t>院感控制</t>
    </r>
  </si>
  <si>
    <r>
      <rPr>
        <sz val="11"/>
        <color indexed="8"/>
        <rFont val="宋体"/>
        <family val="0"/>
      </rPr>
      <t>医院感染发生率：现场查看院感记录资料与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年减少或持平得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分，每增加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</si>
  <si>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合理用药</t>
    </r>
  </si>
  <si>
    <r>
      <rPr>
        <sz val="11"/>
        <color indexed="8"/>
        <rFont val="宋体"/>
        <family val="0"/>
      </rPr>
      <t>住院患者抗菌药物使用率及使用强度：分别从医院系统平台抓取与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年分别进行比对，每项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年减少或持平得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分，每项增加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  <r>
      <rPr>
        <sz val="11"/>
        <color indexed="8"/>
        <rFont val="Times New Roman"/>
        <family val="1"/>
      </rPr>
      <t xml:space="preserve">             </t>
    </r>
  </si>
  <si>
    <r>
      <rPr>
        <sz val="11"/>
        <color indexed="8"/>
        <rFont val="宋体"/>
        <family val="0"/>
      </rPr>
      <t>规范诊疗</t>
    </r>
  </si>
  <si>
    <r>
      <rPr>
        <sz val="11"/>
        <color indexed="8"/>
        <rFont val="宋体"/>
        <family val="0"/>
      </rPr>
      <t>住院患者实施按病种付费病种和临床路经执行率：分别从医院系统抓取与分别与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年进行比对，每项增长或持平得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分，每减少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  <r>
      <rPr>
        <sz val="11"/>
        <color indexed="8"/>
        <rFont val="Times New Roman"/>
        <family val="1"/>
      </rPr>
      <t xml:space="preserve">                  </t>
    </r>
  </si>
  <si>
    <r>
      <rPr>
        <sz val="11"/>
        <color indexed="8"/>
        <rFont val="宋体"/>
        <family val="0"/>
      </rPr>
      <t>远程会诊</t>
    </r>
  </si>
  <si>
    <r>
      <rPr>
        <sz val="11"/>
        <color indexed="8"/>
        <rFont val="宋体"/>
        <family val="0"/>
      </rPr>
      <t>年度开展远程会诊病例数量：现场查看远程记录与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年增长或持平得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分，每下降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</si>
  <si>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小计</t>
    </r>
  </si>
  <si>
    <r>
      <rPr>
        <sz val="11"/>
        <color indexed="8"/>
        <rFont val="宋体"/>
        <family val="0"/>
      </rPr>
      <t>经济效率（</t>
    </r>
    <r>
      <rPr>
        <sz val="11"/>
        <color indexed="8"/>
        <rFont val="Times New Roman"/>
        <family val="1"/>
      </rPr>
      <t>15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</si>
  <si>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收入结构</t>
    </r>
  </si>
  <si>
    <r>
      <rPr>
        <sz val="11"/>
        <color indexed="8"/>
        <rFont val="宋体"/>
        <family val="0"/>
      </rPr>
      <t>公立医院医疗服务收入（不含药品、耗材、检查化验收入）占业务收入比：从医院年度财务报表中得出占比结果与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年增长或持平得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分，每减少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</si>
  <si>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支出结构</t>
    </r>
  </si>
  <si>
    <r>
      <rPr>
        <sz val="11"/>
        <color indexed="8"/>
        <rFont val="宋体"/>
        <family val="0"/>
      </rPr>
      <t>人员经费支出占业务支出比：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宋体"/>
        <family val="0"/>
      </rPr>
      <t>从医院年度财务报表中得出占比结果与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年增长或持平得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宋体"/>
        <family val="0"/>
      </rPr>
      <t>分，每减少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  <r>
      <rPr>
        <sz val="11"/>
        <color indexed="8"/>
        <rFont val="Times New Roman"/>
        <family val="1"/>
      </rPr>
      <t xml:space="preserve">          </t>
    </r>
  </si>
  <si>
    <r>
      <rPr>
        <sz val="11"/>
        <color indexed="8"/>
        <rFont val="宋体"/>
        <family val="0"/>
      </rPr>
      <t>预算管理</t>
    </r>
  </si>
  <si>
    <r>
      <rPr>
        <sz val="11"/>
        <color indexed="8"/>
        <rFont val="宋体"/>
        <family val="0"/>
      </rPr>
      <t>预算执行率：查看财务资料结果与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年减少或持平得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分，每增加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  <r>
      <rPr>
        <sz val="11"/>
        <color indexed="8"/>
        <rFont val="Times New Roman"/>
        <family val="1"/>
      </rPr>
      <t xml:space="preserve">                          </t>
    </r>
  </si>
  <si>
    <r>
      <rPr>
        <sz val="11"/>
        <color indexed="8"/>
        <rFont val="宋体"/>
        <family val="0"/>
      </rPr>
      <t>可持续发展
（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</si>
  <si>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住院医师规范化培训（基层医生转岗培训）</t>
    </r>
  </si>
  <si>
    <r>
      <rPr>
        <sz val="11"/>
        <color indexed="8"/>
        <rFont val="宋体"/>
        <family val="0"/>
      </rPr>
      <t>招收完成率和考试通过率：查看培训任务及考试成绩分别与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年对比，每项增长或持平得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分，每减少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  <r>
      <rPr>
        <sz val="11"/>
        <color indexed="8"/>
        <rFont val="Times New Roman"/>
        <family val="1"/>
      </rPr>
      <t xml:space="preserve">                                                       </t>
    </r>
  </si>
  <si>
    <r>
      <rPr>
        <sz val="11"/>
        <color indexed="8"/>
        <rFont val="宋体"/>
        <family val="0"/>
      </rPr>
      <t>继续医学教育</t>
    </r>
  </si>
  <si>
    <r>
      <rPr>
        <sz val="11"/>
        <color indexed="8"/>
        <rFont val="宋体"/>
        <family val="0"/>
      </rPr>
      <t>继续医学教育人员通过率：查看医院通过率结果与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年增长或持平得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分，每减少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</si>
  <si>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科教投入</t>
    </r>
  </si>
  <si>
    <r>
      <rPr>
        <sz val="11"/>
        <color indexed="8"/>
        <rFont val="宋体"/>
        <family val="0"/>
      </rPr>
      <t>科教（人才培养）支出占医院总支出比重：查看财务凭证得出与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年增长或持平得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分，每下降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</si>
  <si>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论文发表或引用数</t>
    </r>
  </si>
  <si>
    <r>
      <rPr>
        <sz val="11"/>
        <color indexed="8"/>
        <rFont val="宋体"/>
        <family val="0"/>
      </rPr>
      <t>论文发表或引用数：查看资料结果与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年增长或持平得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分，每减少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个，扣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  <r>
      <rPr>
        <sz val="11"/>
        <color indexed="8"/>
        <rFont val="Times New Roman"/>
        <family val="1"/>
      </rPr>
      <t xml:space="preserve">                  </t>
    </r>
  </si>
  <si>
    <r>
      <rPr>
        <sz val="11"/>
        <color indexed="8"/>
        <rFont val="宋体"/>
        <family val="0"/>
      </rPr>
      <t>社会效益（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</si>
  <si>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患者满意度</t>
    </r>
  </si>
  <si>
    <r>
      <rPr>
        <sz val="11"/>
        <color indexed="8"/>
        <rFont val="宋体"/>
        <family val="0"/>
      </rPr>
      <t>从省卫计委公布患者满意度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年度与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年度进行比对，与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年持平或提高得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分；每下降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个百分点，扣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</si>
  <si>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t>医务人员满意度</t>
  </si>
  <si>
    <r>
      <rPr>
        <sz val="11"/>
        <color indexed="8"/>
        <rFont val="宋体"/>
        <family val="0"/>
      </rPr>
      <t>设计调查问卷，现场调查不少于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宋体"/>
        <family val="0"/>
      </rPr>
      <t>名医务人员，高于</t>
    </r>
    <r>
      <rPr>
        <sz val="11"/>
        <color indexed="8"/>
        <rFont val="Times New Roman"/>
        <family val="1"/>
      </rPr>
      <t>80</t>
    </r>
    <r>
      <rPr>
        <sz val="11"/>
        <color indexed="8"/>
        <rFont val="宋体"/>
        <family val="0"/>
      </rPr>
      <t>分得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分；每下降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个分，扣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</si>
  <si>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控制医疗费用不合理增长</t>
    </r>
  </si>
  <si>
    <r>
      <rPr>
        <sz val="11"/>
        <color indexed="8"/>
        <rFont val="宋体"/>
        <family val="0"/>
      </rPr>
      <t>门诊和住院次均医药费用：从年度报表抓取数据分别与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年对比，每项持平或下降得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分，每高于不得分。</t>
    </r>
  </si>
  <si>
    <r>
      <rPr>
        <sz val="11"/>
        <color indexed="8"/>
        <rFont val="宋体"/>
        <family val="0"/>
      </rPr>
      <t>减轻患者就医费用负担</t>
    </r>
  </si>
  <si>
    <r>
      <rPr>
        <sz val="11"/>
        <color indexed="8"/>
        <rFont val="宋体"/>
        <family val="0"/>
      </rPr>
      <t>参保患者个人支出比例：从城乡医保平台抓取</t>
    </r>
    <r>
      <rPr>
        <sz val="11"/>
        <color indexed="8"/>
        <rFont val="Times New Roman"/>
        <family val="1"/>
      </rPr>
      <t>2017</t>
    </r>
    <r>
      <rPr>
        <sz val="11"/>
        <color indexed="8"/>
        <rFont val="宋体"/>
        <family val="0"/>
      </rPr>
      <t>年度报补个人支出比例，与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年进行比对，与</t>
    </r>
    <r>
      <rPr>
        <sz val="11"/>
        <color indexed="8"/>
        <rFont val="Times New Roman"/>
        <family val="1"/>
      </rPr>
      <t>2016</t>
    </r>
    <r>
      <rPr>
        <sz val="11"/>
        <color indexed="8"/>
        <rFont val="宋体"/>
        <family val="0"/>
      </rPr>
      <t>年下降或持平得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分，每增加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个百分点扣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分（按比例扣分，扣完为止）。</t>
    </r>
  </si>
  <si>
    <r>
      <rPr>
        <sz val="11"/>
        <color indexed="8"/>
        <rFont val="宋体"/>
        <family val="0"/>
      </rPr>
      <t>完成政府指令性任务</t>
    </r>
  </si>
  <si>
    <r>
      <rPr>
        <sz val="11"/>
        <color indexed="8"/>
        <rFont val="宋体"/>
        <family val="0"/>
      </rPr>
      <t>健康扶贫、援藏、送医下乡、对口帮扶、突发事件卫生应急和医疗救治、重大活动保障等完成情况：每完成一项完成任务得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分；未完成不得分（最高不超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分）。</t>
    </r>
  </si>
  <si>
    <r>
      <rPr>
        <sz val="11"/>
        <color indexed="8"/>
        <rFont val="宋体"/>
        <family val="0"/>
      </rPr>
      <t>医德医风（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分）</t>
    </r>
  </si>
  <si>
    <r>
      <rPr>
        <sz val="11"/>
        <color indexed="8"/>
        <rFont val="宋体"/>
        <family val="0"/>
      </rPr>
      <t>落实行风建设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九不准</t>
    </r>
    <r>
      <rPr>
        <sz val="11"/>
        <color indexed="8"/>
        <rFont val="Times New Roman"/>
        <family val="1"/>
      </rPr>
      <t>”</t>
    </r>
  </si>
  <si>
    <r>
      <rPr>
        <sz val="11"/>
        <color indexed="8"/>
        <rFont val="宋体"/>
        <family val="0"/>
      </rPr>
      <t>由监察室提供（处理）记录发现一起未处理扣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分（扣完为止），未发现得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分。</t>
    </r>
  </si>
  <si>
    <r>
      <rPr>
        <sz val="11"/>
        <color indexed="8"/>
        <rFont val="宋体"/>
        <family val="0"/>
      </rPr>
      <t>医疗纠纷</t>
    </r>
  </si>
  <si>
    <r>
      <rPr>
        <sz val="11"/>
        <color indexed="8"/>
        <rFont val="宋体"/>
        <family val="0"/>
      </rPr>
      <t>由鉴定办提供（鉴定认定书）主要责任是医院的发现一起扣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分（扣完为止），未发现得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宋体"/>
        <family val="0"/>
      </rPr>
      <t>分。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</si>
</sst>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5">
    <font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name val="汉仪大宋简"/>
      <family val="0"/>
    </font>
    <font>
      <sz val="8"/>
      <name val="Times New Roman"/>
      <family val="1"/>
    </font>
    <font>
      <sz val="12"/>
      <name val="宋体"/>
      <family val="0"/>
    </font>
    <font>
      <sz val="8"/>
      <name val="汉仪报宋简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6"/>
      <color indexed="63"/>
      <name val="仿宋_GB2312"/>
      <family val="3"/>
    </font>
    <font>
      <sz val="16"/>
      <color indexed="63"/>
      <name val="仿宋_GB2312"/>
      <family val="3"/>
    </font>
    <font>
      <b/>
      <sz val="15"/>
      <color indexed="63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9"/>
      <color rgb="FFFF0000"/>
      <name val="宋体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>
        <color rgb="FF000000"/>
      </bottom>
    </border>
    <border>
      <left style="thin"/>
      <right/>
      <top/>
      <bottom style="thin">
        <color rgb="FF000000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2" fontId="0" fillId="0" borderId="0">
      <alignment/>
      <protection/>
    </xf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>
      <alignment/>
      <protection/>
    </xf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9" xfId="0" applyFont="1" applyBorder="1" applyAlignment="1">
      <alignment vertical="center" wrapText="1"/>
    </xf>
    <xf numFmtId="0" fontId="6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60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0" fontId="12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10" fontId="0" fillId="0" borderId="9" xfId="0" applyNumberFormat="1" applyBorder="1" applyAlignment="1">
      <alignment wrapText="1"/>
    </xf>
    <xf numFmtId="0" fontId="63" fillId="0" borderId="9" xfId="0" applyFont="1" applyBorder="1" applyAlignment="1">
      <alignment wrapText="1"/>
    </xf>
    <xf numFmtId="10" fontId="63" fillId="0" borderId="9" xfId="0" applyNumberFormat="1" applyFont="1" applyBorder="1" applyAlignment="1">
      <alignment wrapText="1"/>
    </xf>
    <xf numFmtId="0" fontId="64" fillId="0" borderId="9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left" vertical="center" wrapText="1"/>
    </xf>
    <xf numFmtId="0" fontId="64" fillId="0" borderId="9" xfId="0" applyFont="1" applyBorder="1" applyAlignment="1">
      <alignment horizontal="right" vertical="center" wrapText="1"/>
    </xf>
    <xf numFmtId="176" fontId="64" fillId="0" borderId="9" xfId="0" applyNumberFormat="1" applyFont="1" applyBorder="1" applyAlignment="1">
      <alignment horizontal="right" vertical="center" wrapText="1"/>
    </xf>
    <xf numFmtId="0" fontId="64" fillId="0" borderId="9" xfId="0" applyFont="1" applyBorder="1" applyAlignment="1">
      <alignment horizontal="right" wrapText="1"/>
    </xf>
    <xf numFmtId="0" fontId="14" fillId="0" borderId="9" xfId="0" applyFont="1" applyBorder="1" applyAlignment="1">
      <alignment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2" fontId="16" fillId="0" borderId="9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2" fontId="19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14"/>
  <sheetViews>
    <sheetView zoomScaleSheetLayoutView="100" workbookViewId="0" topLeftCell="A1">
      <selection activeCell="A14" sqref="A14:Q14"/>
    </sheetView>
  </sheetViews>
  <sheetFormatPr defaultColWidth="9.33203125" defaultRowHeight="18" customHeight="1"/>
  <cols>
    <col min="1" max="1" width="6.33203125" style="0" bestFit="1" customWidth="1"/>
    <col min="2" max="2" width="9.16015625" style="0" bestFit="1" customWidth="1"/>
    <col min="3" max="3" width="11.5" style="0" bestFit="1" customWidth="1"/>
    <col min="4" max="4" width="9.16015625" style="0" bestFit="1" customWidth="1"/>
    <col min="6" max="7" width="9.16015625" style="0" bestFit="1" customWidth="1"/>
    <col min="9" max="9" width="9.16015625" style="0" bestFit="1" customWidth="1"/>
    <col min="11" max="12" width="9.16015625" style="0" bestFit="1" customWidth="1"/>
    <col min="14" max="14" width="8.5" style="0" bestFit="1" customWidth="1"/>
    <col min="15" max="15" width="9.16015625" style="0" bestFit="1" customWidth="1"/>
  </cols>
  <sheetData>
    <row r="1" ht="17.25" customHeight="1">
      <c r="H1" s="74" t="s">
        <v>0</v>
      </c>
    </row>
    <row r="2" ht="17.25" customHeight="1"/>
    <row r="3" spans="1:17" ht="18" customHeight="1">
      <c r="A3" s="75" t="s">
        <v>1</v>
      </c>
      <c r="B3" s="75" t="s">
        <v>2</v>
      </c>
      <c r="C3" s="75" t="s">
        <v>3</v>
      </c>
      <c r="D3" s="75" t="s">
        <v>4</v>
      </c>
      <c r="E3" s="75"/>
      <c r="F3" s="75"/>
      <c r="G3" s="75"/>
      <c r="H3" s="75" t="s">
        <v>5</v>
      </c>
      <c r="I3" s="75"/>
      <c r="J3" s="75"/>
      <c r="K3" s="75"/>
      <c r="L3" s="75" t="s">
        <v>6</v>
      </c>
      <c r="M3" s="75"/>
      <c r="N3" s="75"/>
      <c r="O3" s="75" t="s">
        <v>7</v>
      </c>
      <c r="P3" s="75"/>
      <c r="Q3" s="75"/>
    </row>
    <row r="4" spans="1:17" ht="18" customHeight="1">
      <c r="A4" s="75"/>
      <c r="B4" s="75"/>
      <c r="C4" s="75"/>
      <c r="D4" s="75" t="s">
        <v>8</v>
      </c>
      <c r="E4" s="75" t="s">
        <v>9</v>
      </c>
      <c r="F4" s="75" t="s">
        <v>10</v>
      </c>
      <c r="G4" s="75" t="s">
        <v>11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9</v>
      </c>
      <c r="M4" s="75" t="s">
        <v>10</v>
      </c>
      <c r="N4" s="75" t="s">
        <v>11</v>
      </c>
      <c r="O4" s="75" t="s">
        <v>9</v>
      </c>
      <c r="P4" s="75" t="s">
        <v>10</v>
      </c>
      <c r="Q4" s="75" t="s">
        <v>11</v>
      </c>
    </row>
    <row r="5" spans="1:17" ht="18" customHeight="1">
      <c r="A5" s="76">
        <v>1</v>
      </c>
      <c r="B5" s="77" t="s">
        <v>12</v>
      </c>
      <c r="C5" s="78">
        <v>13.34</v>
      </c>
      <c r="D5" s="78">
        <v>61.41</v>
      </c>
      <c r="E5" s="78">
        <v>57.01</v>
      </c>
      <c r="F5" s="78">
        <v>76.91</v>
      </c>
      <c r="G5" s="78">
        <v>85.97</v>
      </c>
      <c r="H5" s="78">
        <v>5590.98</v>
      </c>
      <c r="I5" s="78">
        <v>8451.85</v>
      </c>
      <c r="J5" s="78">
        <v>3618</v>
      </c>
      <c r="K5" s="80">
        <v>1400.23</v>
      </c>
      <c r="L5" s="78">
        <v>53.66</v>
      </c>
      <c r="M5" s="78">
        <v>18.35</v>
      </c>
      <c r="N5" s="78">
        <v>27.99</v>
      </c>
      <c r="O5" s="78">
        <v>75.31</v>
      </c>
      <c r="P5" s="78">
        <v>14.88</v>
      </c>
      <c r="Q5" s="80">
        <v>9.81</v>
      </c>
    </row>
    <row r="6" spans="1:17" ht="18" customHeight="1">
      <c r="A6" s="76">
        <v>2</v>
      </c>
      <c r="B6" s="77" t="s">
        <v>13</v>
      </c>
      <c r="C6" s="78">
        <v>10.69</v>
      </c>
      <c r="D6" s="78">
        <v>63.43</v>
      </c>
      <c r="E6" s="78">
        <v>56.8</v>
      </c>
      <c r="F6" s="78">
        <v>72.3</v>
      </c>
      <c r="G6" s="78">
        <v>82.3</v>
      </c>
      <c r="H6" s="78">
        <v>5639.75</v>
      </c>
      <c r="I6" s="78">
        <v>9485.31</v>
      </c>
      <c r="J6" s="78">
        <v>4300.59</v>
      </c>
      <c r="K6" s="80">
        <v>1571.83</v>
      </c>
      <c r="L6" s="78">
        <v>36.11</v>
      </c>
      <c r="M6" s="78">
        <v>44.35</v>
      </c>
      <c r="N6" s="78">
        <v>19.54</v>
      </c>
      <c r="O6" s="78">
        <v>54.39</v>
      </c>
      <c r="P6" s="78">
        <v>38.55</v>
      </c>
      <c r="Q6" s="80">
        <v>7.07</v>
      </c>
    </row>
    <row r="7" spans="1:17" ht="18" customHeight="1">
      <c r="A7" s="76">
        <v>3</v>
      </c>
      <c r="B7" s="77" t="s">
        <v>14</v>
      </c>
      <c r="C7" s="78">
        <v>11.3</v>
      </c>
      <c r="D7" s="78">
        <v>62.77</v>
      </c>
      <c r="E7" s="78">
        <v>56.22</v>
      </c>
      <c r="F7" s="78">
        <v>77.08</v>
      </c>
      <c r="G7" s="78">
        <v>80.99</v>
      </c>
      <c r="H7" s="78">
        <v>5269.8</v>
      </c>
      <c r="I7" s="78">
        <v>8919.67</v>
      </c>
      <c r="J7" s="78">
        <v>4203.28</v>
      </c>
      <c r="K7" s="80">
        <v>1473.46</v>
      </c>
      <c r="L7" s="78">
        <v>41.56</v>
      </c>
      <c r="M7" s="78">
        <v>25.7</v>
      </c>
      <c r="N7" s="78">
        <v>32.74</v>
      </c>
      <c r="O7" s="78">
        <v>63.01</v>
      </c>
      <c r="P7" s="78">
        <v>25.18</v>
      </c>
      <c r="Q7" s="80">
        <v>11.81</v>
      </c>
    </row>
    <row r="8" spans="1:17" ht="18" customHeight="1">
      <c r="A8" s="76">
        <v>4</v>
      </c>
      <c r="B8" s="77" t="s">
        <v>15</v>
      </c>
      <c r="C8" s="78">
        <v>9.17</v>
      </c>
      <c r="D8" s="78">
        <v>68.53</v>
      </c>
      <c r="E8" s="78">
        <v>61.67</v>
      </c>
      <c r="F8" s="78">
        <v>73.62</v>
      </c>
      <c r="G8" s="78">
        <v>90.62</v>
      </c>
      <c r="H8" s="78">
        <v>5818.95</v>
      </c>
      <c r="I8" s="78">
        <v>13583.24</v>
      </c>
      <c r="J8" s="78">
        <v>5110.8</v>
      </c>
      <c r="K8" s="80">
        <v>1527.63</v>
      </c>
      <c r="L8" s="78">
        <v>24.24</v>
      </c>
      <c r="M8" s="78">
        <v>38.2</v>
      </c>
      <c r="N8" s="78">
        <v>37.56</v>
      </c>
      <c r="O8" s="78">
        <v>50.92</v>
      </c>
      <c r="P8" s="78">
        <v>36.04</v>
      </c>
      <c r="Q8" s="80">
        <v>13.04</v>
      </c>
    </row>
    <row r="9" spans="1:17" ht="18" customHeight="1">
      <c r="A9" s="76">
        <v>5</v>
      </c>
      <c r="B9" s="77" t="s">
        <v>16</v>
      </c>
      <c r="C9" s="78">
        <v>13.02</v>
      </c>
      <c r="D9" s="78">
        <v>64.71</v>
      </c>
      <c r="E9" s="78">
        <v>57.81</v>
      </c>
      <c r="F9" s="78">
        <v>64.85</v>
      </c>
      <c r="G9" s="78">
        <v>80.29</v>
      </c>
      <c r="H9" s="78">
        <v>5076.9</v>
      </c>
      <c r="I9" s="78">
        <v>14532.03</v>
      </c>
      <c r="J9" s="78">
        <v>5699.84</v>
      </c>
      <c r="K9" s="80">
        <v>1566.88</v>
      </c>
      <c r="L9" s="78">
        <v>8.66</v>
      </c>
      <c r="M9" s="78">
        <v>57.75</v>
      </c>
      <c r="N9" s="78">
        <v>33.58</v>
      </c>
      <c r="O9" s="78">
        <v>22.15</v>
      </c>
      <c r="P9" s="78">
        <v>64.99</v>
      </c>
      <c r="Q9" s="80">
        <v>12.86</v>
      </c>
    </row>
    <row r="10" spans="1:17" ht="18" customHeight="1">
      <c r="A10" s="76">
        <v>6</v>
      </c>
      <c r="B10" s="77" t="s">
        <v>17</v>
      </c>
      <c r="C10" s="78">
        <v>12.27</v>
      </c>
      <c r="D10" s="78">
        <v>62.1</v>
      </c>
      <c r="E10" s="78">
        <v>47.51</v>
      </c>
      <c r="F10" s="78">
        <v>75.35</v>
      </c>
      <c r="G10" s="78">
        <v>89.57</v>
      </c>
      <c r="H10" s="78">
        <v>5282.79</v>
      </c>
      <c r="I10" s="78">
        <v>11819.87</v>
      </c>
      <c r="J10" s="78">
        <v>4494.64</v>
      </c>
      <c r="K10" s="80">
        <v>1278.56</v>
      </c>
      <c r="L10" s="78">
        <v>22.78</v>
      </c>
      <c r="M10" s="78">
        <v>49.83</v>
      </c>
      <c r="N10" s="78">
        <v>27.39</v>
      </c>
      <c r="O10" s="78">
        <v>38.99</v>
      </c>
      <c r="P10" s="78">
        <v>51.45</v>
      </c>
      <c r="Q10" s="80">
        <v>9.56</v>
      </c>
    </row>
    <row r="11" spans="1:17" ht="18" customHeight="1">
      <c r="A11" s="76">
        <v>7</v>
      </c>
      <c r="B11" s="77" t="s">
        <v>18</v>
      </c>
      <c r="C11" s="78">
        <v>10.54</v>
      </c>
      <c r="D11" s="78">
        <v>65.52</v>
      </c>
      <c r="E11" s="78">
        <v>60.11</v>
      </c>
      <c r="F11" s="78">
        <v>70.75</v>
      </c>
      <c r="G11" s="78">
        <v>85.65</v>
      </c>
      <c r="H11" s="78">
        <v>6080.17</v>
      </c>
      <c r="I11" s="78">
        <v>12256.91</v>
      </c>
      <c r="J11" s="78">
        <v>4724.3</v>
      </c>
      <c r="K11" s="80">
        <v>1777.89</v>
      </c>
      <c r="L11" s="78">
        <v>31.21</v>
      </c>
      <c r="M11" s="78">
        <v>35.01</v>
      </c>
      <c r="N11" s="78">
        <v>33.78</v>
      </c>
      <c r="O11" s="78">
        <v>57.72</v>
      </c>
      <c r="P11" s="78">
        <v>29.37</v>
      </c>
      <c r="Q11" s="80">
        <v>12.91</v>
      </c>
    </row>
    <row r="12" spans="1:17" ht="18" customHeight="1">
      <c r="A12" s="76">
        <v>8</v>
      </c>
      <c r="B12" s="77" t="s">
        <v>19</v>
      </c>
      <c r="C12" s="78">
        <v>10.68</v>
      </c>
      <c r="D12" s="78">
        <v>66.27</v>
      </c>
      <c r="E12" s="78">
        <v>53.44</v>
      </c>
      <c r="F12" s="78">
        <v>78.22</v>
      </c>
      <c r="G12" s="78">
        <v>84.47</v>
      </c>
      <c r="H12" s="78">
        <v>4730.1</v>
      </c>
      <c r="I12" s="78">
        <v>13975.64</v>
      </c>
      <c r="J12" s="78">
        <v>3910.4</v>
      </c>
      <c r="K12" s="80">
        <v>1180.19</v>
      </c>
      <c r="L12" s="78">
        <v>17.03</v>
      </c>
      <c r="M12" s="78">
        <v>50.22</v>
      </c>
      <c r="N12" s="78">
        <v>32.75</v>
      </c>
      <c r="O12" s="78">
        <v>40.58</v>
      </c>
      <c r="P12" s="78">
        <v>49.01</v>
      </c>
      <c r="Q12" s="80">
        <v>10.42</v>
      </c>
    </row>
    <row r="13" spans="1:17" ht="18" customHeight="1">
      <c r="A13" s="76">
        <v>9</v>
      </c>
      <c r="B13" s="77" t="s">
        <v>20</v>
      </c>
      <c r="C13" s="78">
        <v>11.2</v>
      </c>
      <c r="D13" s="78">
        <v>64.78</v>
      </c>
      <c r="E13" s="78">
        <v>56.78</v>
      </c>
      <c r="F13" s="78">
        <v>71.23</v>
      </c>
      <c r="G13" s="78">
        <v>85.59</v>
      </c>
      <c r="H13" s="78">
        <v>5468.86</v>
      </c>
      <c r="I13" s="78">
        <v>11473.92</v>
      </c>
      <c r="J13" s="78">
        <v>4852.27</v>
      </c>
      <c r="K13" s="80">
        <v>1502.47</v>
      </c>
      <c r="L13" s="78">
        <v>25.43</v>
      </c>
      <c r="M13" s="78">
        <v>42.72</v>
      </c>
      <c r="N13" s="78">
        <v>31.85</v>
      </c>
      <c r="O13" s="78">
        <v>46.76</v>
      </c>
      <c r="P13" s="78">
        <v>41.68</v>
      </c>
      <c r="Q13" s="80">
        <v>11.56</v>
      </c>
    </row>
    <row r="14" ht="53.25" customHeight="1">
      <c r="A14" s="79" t="s">
        <v>21</v>
      </c>
    </row>
  </sheetData>
  <sheetProtection/>
  <mergeCells count="9">
    <mergeCell ref="H1:J1"/>
    <mergeCell ref="D3:G3"/>
    <mergeCell ref="H3:K3"/>
    <mergeCell ref="L3:N3"/>
    <mergeCell ref="O3:Q3"/>
    <mergeCell ref="A14:Q14"/>
    <mergeCell ref="A3:A4"/>
    <mergeCell ref="B3:B4"/>
    <mergeCell ref="C3:C4"/>
  </mergeCells>
  <printOptions/>
  <pageMargins left="0.98" right="0" top="0.98" bottom="0" header="0" footer="0"/>
  <pageSetup horizontalDpi="600" verticalDpi="600" orientation="landscape" paperSize="9"/>
  <rowBreaks count="1" manualBreakCount="1">
    <brk id="1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SheetLayoutView="100" workbookViewId="0" topLeftCell="A1">
      <selection activeCell="A3" sqref="A3:E12"/>
    </sheetView>
  </sheetViews>
  <sheetFormatPr defaultColWidth="9.33203125" defaultRowHeight="11.25"/>
  <cols>
    <col min="1" max="1" width="14.33203125" style="0" customWidth="1"/>
    <col min="2" max="2" width="14.16015625" style="0" customWidth="1"/>
    <col min="3" max="3" width="17.66015625" style="0" customWidth="1"/>
    <col min="4" max="4" width="15.66015625" style="0" customWidth="1"/>
    <col min="5" max="5" width="17.5" style="0" customWidth="1"/>
  </cols>
  <sheetData>
    <row r="2" ht="45.75" customHeight="1"/>
    <row r="3" spans="1:5" ht="40.5">
      <c r="A3" s="68" t="s">
        <v>1</v>
      </c>
      <c r="B3" s="68" t="s">
        <v>22</v>
      </c>
      <c r="C3" s="68" t="s">
        <v>23</v>
      </c>
      <c r="D3" s="68" t="s">
        <v>24</v>
      </c>
      <c r="E3" s="68" t="s">
        <v>25</v>
      </c>
    </row>
    <row r="4" spans="1:9" ht="20.25">
      <c r="A4" s="69">
        <v>1</v>
      </c>
      <c r="B4" s="70" t="s">
        <v>12</v>
      </c>
      <c r="C4" s="71">
        <v>79.3</v>
      </c>
      <c r="D4" s="71">
        <v>297.71</v>
      </c>
      <c r="E4" s="71"/>
      <c r="I4">
        <v>3000</v>
      </c>
    </row>
    <row r="5" spans="1:5" ht="20.25">
      <c r="A5" s="69">
        <v>2</v>
      </c>
      <c r="B5" s="70" t="s">
        <v>13</v>
      </c>
      <c r="C5" s="71">
        <v>54.6</v>
      </c>
      <c r="D5" s="71">
        <v>204.98</v>
      </c>
      <c r="E5" s="71"/>
    </row>
    <row r="6" spans="1:5" ht="20.25">
      <c r="A6" s="69">
        <v>3</v>
      </c>
      <c r="B6" s="70" t="s">
        <v>14</v>
      </c>
      <c r="C6" s="71">
        <v>60.4</v>
      </c>
      <c r="D6" s="71">
        <v>226.76</v>
      </c>
      <c r="E6" s="71"/>
    </row>
    <row r="7" spans="1:5" ht="20.25">
      <c r="A7" s="69">
        <v>4</v>
      </c>
      <c r="B7" s="70" t="s">
        <v>15</v>
      </c>
      <c r="C7" s="71">
        <v>161.1</v>
      </c>
      <c r="D7" s="71">
        <v>604.81</v>
      </c>
      <c r="E7" s="71"/>
    </row>
    <row r="8" spans="1:5" ht="20.25">
      <c r="A8" s="69">
        <v>5</v>
      </c>
      <c r="B8" s="70" t="s">
        <v>16</v>
      </c>
      <c r="C8" s="71">
        <v>141.5</v>
      </c>
      <c r="D8" s="71">
        <v>531.22</v>
      </c>
      <c r="E8" s="71"/>
    </row>
    <row r="9" spans="1:5" ht="40.5">
      <c r="A9" s="69">
        <v>6</v>
      </c>
      <c r="B9" s="70" t="s">
        <v>17</v>
      </c>
      <c r="C9" s="71">
        <v>116.9</v>
      </c>
      <c r="D9" s="71">
        <v>738.86</v>
      </c>
      <c r="E9" s="71" t="s">
        <v>26</v>
      </c>
    </row>
    <row r="10" spans="1:5" ht="20.25">
      <c r="A10" s="69">
        <v>7</v>
      </c>
      <c r="B10" s="70" t="s">
        <v>18</v>
      </c>
      <c r="C10" s="71">
        <v>125.5</v>
      </c>
      <c r="D10" s="71">
        <v>471.16</v>
      </c>
      <c r="E10" s="71"/>
    </row>
    <row r="11" spans="1:5" ht="20.25">
      <c r="A11" s="69">
        <v>8</v>
      </c>
      <c r="B11" s="70" t="s">
        <v>19</v>
      </c>
      <c r="C11" s="71">
        <v>59.8</v>
      </c>
      <c r="D11" s="71">
        <v>224.5</v>
      </c>
      <c r="E11" s="71"/>
    </row>
    <row r="12" spans="1:5" ht="20.25">
      <c r="A12" s="72" t="s">
        <v>8</v>
      </c>
      <c r="B12" s="73"/>
      <c r="C12" s="71">
        <f>SUM(C4:C11)</f>
        <v>799.1</v>
      </c>
      <c r="D12" s="71">
        <f>SUM(D4:D11)</f>
        <v>3300</v>
      </c>
      <c r="E12" s="71"/>
    </row>
  </sheetData>
  <sheetProtection/>
  <mergeCells count="1">
    <mergeCell ref="A12:B1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zoomScaleSheetLayoutView="100" workbookViewId="0" topLeftCell="A1">
      <selection activeCell="A2" sqref="A2:E11"/>
    </sheetView>
  </sheetViews>
  <sheetFormatPr defaultColWidth="9.33203125" defaultRowHeight="11.25"/>
  <cols>
    <col min="1" max="1" width="17" style="0" customWidth="1"/>
    <col min="2" max="2" width="12.83203125" style="0" customWidth="1"/>
    <col min="3" max="3" width="15.83203125" style="0" customWidth="1"/>
    <col min="4" max="4" width="18.16015625" style="0" customWidth="1"/>
    <col min="5" max="5" width="32" style="0" customWidth="1"/>
  </cols>
  <sheetData>
    <row r="2" spans="1:5" ht="24" customHeight="1">
      <c r="A2" s="62" t="s">
        <v>1</v>
      </c>
      <c r="B2" s="62" t="s">
        <v>22</v>
      </c>
      <c r="C2" s="62" t="s">
        <v>23</v>
      </c>
      <c r="D2" s="62" t="s">
        <v>24</v>
      </c>
      <c r="E2" s="62" t="s">
        <v>25</v>
      </c>
    </row>
    <row r="3" spans="1:5" ht="24" customHeight="1">
      <c r="A3" s="62">
        <v>1</v>
      </c>
      <c r="B3" s="63" t="s">
        <v>12</v>
      </c>
      <c r="C3" s="64">
        <v>79.3</v>
      </c>
      <c r="D3" s="65">
        <v>298</v>
      </c>
      <c r="E3" s="66"/>
    </row>
    <row r="4" spans="1:5" ht="24" customHeight="1">
      <c r="A4" s="62">
        <v>2</v>
      </c>
      <c r="B4" s="63" t="s">
        <v>13</v>
      </c>
      <c r="C4" s="64">
        <v>54.6</v>
      </c>
      <c r="D4" s="65">
        <v>205</v>
      </c>
      <c r="E4" s="66"/>
    </row>
    <row r="5" spans="1:5" ht="24" customHeight="1">
      <c r="A5" s="62">
        <v>3</v>
      </c>
      <c r="B5" s="63" t="s">
        <v>14</v>
      </c>
      <c r="C5" s="64">
        <v>60.4</v>
      </c>
      <c r="D5" s="65">
        <v>227</v>
      </c>
      <c r="E5" s="66"/>
    </row>
    <row r="6" spans="1:5" ht="24" customHeight="1">
      <c r="A6" s="62">
        <v>4</v>
      </c>
      <c r="B6" s="63" t="s">
        <v>15</v>
      </c>
      <c r="C6" s="64">
        <v>161.1</v>
      </c>
      <c r="D6" s="65">
        <v>605</v>
      </c>
      <c r="E6" s="66"/>
    </row>
    <row r="7" spans="1:5" ht="24" customHeight="1">
      <c r="A7" s="62">
        <v>5</v>
      </c>
      <c r="B7" s="63" t="s">
        <v>16</v>
      </c>
      <c r="C7" s="64">
        <v>141.5</v>
      </c>
      <c r="D7" s="65">
        <v>531</v>
      </c>
      <c r="E7" s="66"/>
    </row>
    <row r="8" spans="1:5" ht="24" customHeight="1">
      <c r="A8" s="62">
        <v>6</v>
      </c>
      <c r="B8" s="63" t="s">
        <v>17</v>
      </c>
      <c r="C8" s="64">
        <v>116.9</v>
      </c>
      <c r="D8" s="65">
        <v>739</v>
      </c>
      <c r="E8" s="64" t="s">
        <v>26</v>
      </c>
    </row>
    <row r="9" spans="1:5" ht="24" customHeight="1">
      <c r="A9" s="62">
        <v>7</v>
      </c>
      <c r="B9" s="63" t="s">
        <v>18</v>
      </c>
      <c r="C9" s="64">
        <v>125.5</v>
      </c>
      <c r="D9" s="65">
        <v>471</v>
      </c>
      <c r="E9" s="66"/>
    </row>
    <row r="10" spans="1:5" ht="24" customHeight="1">
      <c r="A10" s="62">
        <v>8</v>
      </c>
      <c r="B10" s="63" t="s">
        <v>19</v>
      </c>
      <c r="C10" s="64">
        <v>59.8</v>
      </c>
      <c r="D10" s="65">
        <v>225</v>
      </c>
      <c r="E10" s="66"/>
    </row>
    <row r="11" spans="1:5" ht="24" customHeight="1">
      <c r="A11" s="62" t="s">
        <v>8</v>
      </c>
      <c r="B11" s="62"/>
      <c r="C11" s="64">
        <v>799.1</v>
      </c>
      <c r="D11" s="65">
        <v>3300</v>
      </c>
      <c r="E11" s="67"/>
    </row>
  </sheetData>
  <sheetProtection/>
  <mergeCells count="1">
    <mergeCell ref="A11:B1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0">
      <selection activeCell="F26" sqref="F26:F28"/>
    </sheetView>
  </sheetViews>
  <sheetFormatPr defaultColWidth="9.33203125" defaultRowHeight="11.25"/>
  <cols>
    <col min="2" max="2" width="36.16015625" style="0" customWidth="1"/>
    <col min="4" max="4" width="22.66015625" style="0" customWidth="1"/>
    <col min="5" max="6" width="13" style="0" bestFit="1" customWidth="1"/>
  </cols>
  <sheetData>
    <row r="1" spans="1:8" ht="22.5">
      <c r="A1" s="57" t="s">
        <v>1</v>
      </c>
      <c r="B1" s="57" t="s">
        <v>27</v>
      </c>
      <c r="C1" s="57" t="s">
        <v>28</v>
      </c>
      <c r="D1" s="57" t="s">
        <v>29</v>
      </c>
      <c r="E1" s="57" t="s">
        <v>30</v>
      </c>
      <c r="F1" s="57" t="s">
        <v>31</v>
      </c>
      <c r="G1" s="57" t="s">
        <v>32</v>
      </c>
      <c r="H1" s="57" t="s">
        <v>33</v>
      </c>
    </row>
    <row r="2" spans="1:8" ht="18" customHeight="1">
      <c r="A2" s="58">
        <v>1</v>
      </c>
      <c r="B2" s="58" t="s">
        <v>34</v>
      </c>
      <c r="C2" s="58" t="s">
        <v>18</v>
      </c>
      <c r="D2" s="58">
        <v>7326923.73</v>
      </c>
      <c r="E2" s="58">
        <v>7326923.73</v>
      </c>
      <c r="F2" s="59">
        <v>1</v>
      </c>
      <c r="G2" s="58">
        <v>7326923.73</v>
      </c>
      <c r="H2" s="59">
        <v>1</v>
      </c>
    </row>
    <row r="3" spans="1:8" ht="18" customHeight="1">
      <c r="A3" s="58">
        <v>2</v>
      </c>
      <c r="B3" s="58" t="s">
        <v>35</v>
      </c>
      <c r="C3" s="58" t="s">
        <v>18</v>
      </c>
      <c r="D3" s="58">
        <v>7549750.06</v>
      </c>
      <c r="E3" s="58">
        <v>7549750.06</v>
      </c>
      <c r="F3" s="59">
        <v>1</v>
      </c>
      <c r="G3" s="58">
        <v>7549750.06</v>
      </c>
      <c r="H3" s="59">
        <v>1</v>
      </c>
    </row>
    <row r="4" spans="1:8" ht="18" customHeight="1">
      <c r="A4" s="58">
        <v>3</v>
      </c>
      <c r="B4" s="58" t="s">
        <v>36</v>
      </c>
      <c r="C4" s="58" t="s">
        <v>18</v>
      </c>
      <c r="D4" s="58">
        <v>78478379.26</v>
      </c>
      <c r="E4" s="58">
        <v>78478379.26</v>
      </c>
      <c r="F4" s="59">
        <v>1</v>
      </c>
      <c r="G4" s="58">
        <v>78478379.26</v>
      </c>
      <c r="H4" s="59">
        <v>1</v>
      </c>
    </row>
    <row r="5" spans="1:8" ht="18" customHeight="1">
      <c r="A5" s="58">
        <v>4</v>
      </c>
      <c r="B5" s="58" t="s">
        <v>37</v>
      </c>
      <c r="C5" s="58" t="s">
        <v>16</v>
      </c>
      <c r="D5" s="58">
        <v>60912637.8</v>
      </c>
      <c r="E5" s="58">
        <v>53508164.93</v>
      </c>
      <c r="F5" s="59">
        <v>0.8784</v>
      </c>
      <c r="G5" s="58">
        <v>53172224.13</v>
      </c>
      <c r="H5" s="59">
        <v>0.8729</v>
      </c>
    </row>
    <row r="6" spans="1:8" ht="18" customHeight="1">
      <c r="A6" s="58">
        <v>5</v>
      </c>
      <c r="B6" s="58" t="s">
        <v>38</v>
      </c>
      <c r="C6" s="58" t="s">
        <v>16</v>
      </c>
      <c r="D6" s="58">
        <v>93715329.44</v>
      </c>
      <c r="E6" s="58">
        <v>89028464.66</v>
      </c>
      <c r="F6" s="59">
        <v>0.95</v>
      </c>
      <c r="G6" s="58">
        <v>88173773.66</v>
      </c>
      <c r="H6" s="59">
        <v>0.9409</v>
      </c>
    </row>
    <row r="7" spans="1:8" ht="18" customHeight="1">
      <c r="A7" s="58">
        <v>6</v>
      </c>
      <c r="B7" s="58" t="s">
        <v>39</v>
      </c>
      <c r="C7" s="58" t="s">
        <v>16</v>
      </c>
      <c r="D7" s="58">
        <v>6617414</v>
      </c>
      <c r="E7" s="58">
        <v>6083837.5</v>
      </c>
      <c r="F7" s="59">
        <v>0.9194</v>
      </c>
      <c r="G7" s="58">
        <v>6083837.5</v>
      </c>
      <c r="H7" s="59">
        <v>0.9194</v>
      </c>
    </row>
    <row r="8" spans="1:8" ht="18" customHeight="1">
      <c r="A8" s="58">
        <v>7</v>
      </c>
      <c r="B8" s="58" t="s">
        <v>40</v>
      </c>
      <c r="C8" s="58" t="s">
        <v>16</v>
      </c>
      <c r="D8" s="58">
        <v>8834236</v>
      </c>
      <c r="E8" s="58">
        <v>7593219.2</v>
      </c>
      <c r="F8" s="59">
        <v>0.8595</v>
      </c>
      <c r="G8" s="58">
        <v>7593219.2</v>
      </c>
      <c r="H8" s="59">
        <v>0.8595</v>
      </c>
    </row>
    <row r="9" spans="1:8" ht="18" customHeight="1">
      <c r="A9" s="58">
        <v>8</v>
      </c>
      <c r="B9" s="58" t="s">
        <v>41</v>
      </c>
      <c r="C9" s="58" t="s">
        <v>15</v>
      </c>
      <c r="D9" s="58">
        <v>6191578.7</v>
      </c>
      <c r="E9" s="58">
        <v>4681793.31</v>
      </c>
      <c r="F9" s="59">
        <v>0.7562</v>
      </c>
      <c r="G9" s="58">
        <v>4241985.11</v>
      </c>
      <c r="H9" s="59">
        <v>0.6851</v>
      </c>
    </row>
    <row r="10" spans="1:8" ht="18" customHeight="1">
      <c r="A10" s="58">
        <v>9</v>
      </c>
      <c r="B10" s="58" t="s">
        <v>42</v>
      </c>
      <c r="C10" s="58" t="s">
        <v>15</v>
      </c>
      <c r="D10" s="58">
        <v>51547322.36</v>
      </c>
      <c r="E10" s="58">
        <v>50412559.86</v>
      </c>
      <c r="F10" s="59">
        <v>0.978</v>
      </c>
      <c r="G10" s="58">
        <v>48853946.86</v>
      </c>
      <c r="H10" s="59">
        <v>0.9477</v>
      </c>
    </row>
    <row r="11" spans="1:8" ht="18" customHeight="1">
      <c r="A11" s="58">
        <v>10</v>
      </c>
      <c r="B11" s="58" t="s">
        <v>43</v>
      </c>
      <c r="C11" s="58" t="s">
        <v>19</v>
      </c>
      <c r="D11" s="58">
        <v>5448762.58</v>
      </c>
      <c r="E11" s="58">
        <v>2785206.44</v>
      </c>
      <c r="F11" s="59">
        <v>0.5112</v>
      </c>
      <c r="G11" s="58">
        <v>2503634.04</v>
      </c>
      <c r="H11" s="59">
        <v>0.4595</v>
      </c>
    </row>
    <row r="12" spans="1:8" ht="18" customHeight="1">
      <c r="A12" s="58">
        <v>11</v>
      </c>
      <c r="B12" s="58" t="s">
        <v>44</v>
      </c>
      <c r="C12" s="58" t="s">
        <v>19</v>
      </c>
      <c r="D12" s="58">
        <v>48406867.95</v>
      </c>
      <c r="E12" s="58">
        <v>43176426.08</v>
      </c>
      <c r="F12" s="59">
        <v>0.8919</v>
      </c>
      <c r="G12" s="58">
        <v>42630830.28</v>
      </c>
      <c r="H12" s="59">
        <v>0.8807</v>
      </c>
    </row>
    <row r="13" spans="1:8" ht="18" customHeight="1">
      <c r="A13" s="58">
        <v>12</v>
      </c>
      <c r="B13" s="58" t="s">
        <v>45</v>
      </c>
      <c r="C13" s="58" t="s">
        <v>13</v>
      </c>
      <c r="D13" s="58">
        <v>41050359.83</v>
      </c>
      <c r="E13" s="58">
        <v>39414962.77</v>
      </c>
      <c r="F13" s="59">
        <v>0.9602</v>
      </c>
      <c r="G13" s="58">
        <v>38108890.93</v>
      </c>
      <c r="H13" s="59">
        <v>0.9283</v>
      </c>
    </row>
    <row r="14" spans="1:8" s="56" customFormat="1" ht="18" customHeight="1">
      <c r="A14" s="60">
        <v>13</v>
      </c>
      <c r="B14" s="60" t="s">
        <v>46</v>
      </c>
      <c r="C14" s="60" t="s">
        <v>20</v>
      </c>
      <c r="D14" s="60">
        <v>26309714.93</v>
      </c>
      <c r="E14" s="60">
        <v>23300259.33</v>
      </c>
      <c r="F14" s="61">
        <v>0.8856</v>
      </c>
      <c r="G14" s="60">
        <v>19654736.08</v>
      </c>
      <c r="H14" s="61">
        <v>0.7471</v>
      </c>
    </row>
    <row r="15" spans="1:8" s="56" customFormat="1" ht="18" customHeight="1">
      <c r="A15" s="60">
        <v>14</v>
      </c>
      <c r="B15" s="60" t="s">
        <v>47</v>
      </c>
      <c r="C15" s="60" t="s">
        <v>20</v>
      </c>
      <c r="D15" s="60">
        <v>249663487.64</v>
      </c>
      <c r="E15" s="60">
        <v>216947368.88</v>
      </c>
      <c r="F15" s="61">
        <v>0.869</v>
      </c>
      <c r="G15" s="60">
        <v>176510279.43</v>
      </c>
      <c r="H15" s="61">
        <v>0.707</v>
      </c>
    </row>
    <row r="16" spans="1:8" ht="18" customHeight="1">
      <c r="A16" s="58">
        <v>15</v>
      </c>
      <c r="B16" s="58" t="s">
        <v>48</v>
      </c>
      <c r="C16" s="58" t="s">
        <v>12</v>
      </c>
      <c r="D16" s="58">
        <v>23372830.8</v>
      </c>
      <c r="E16" s="58">
        <v>21367447.02</v>
      </c>
      <c r="F16" s="59">
        <v>0.9142</v>
      </c>
      <c r="G16" s="58">
        <v>20636604.12</v>
      </c>
      <c r="H16" s="59">
        <v>0.8829</v>
      </c>
    </row>
    <row r="17" spans="1:8" ht="18" customHeight="1">
      <c r="A17" s="58">
        <v>16</v>
      </c>
      <c r="B17" s="58" t="s">
        <v>49</v>
      </c>
      <c r="C17" s="58" t="s">
        <v>14</v>
      </c>
      <c r="D17" s="58">
        <v>25505044.1</v>
      </c>
      <c r="E17" s="58">
        <v>16835180.76</v>
      </c>
      <c r="F17" s="59">
        <v>0.6601</v>
      </c>
      <c r="G17" s="58">
        <v>16793328.76</v>
      </c>
      <c r="H17" s="59">
        <v>0.6584</v>
      </c>
    </row>
    <row r="18" spans="1:8" s="56" customFormat="1" ht="18" customHeight="1">
      <c r="A18" s="60">
        <v>17</v>
      </c>
      <c r="B18" s="60" t="s">
        <v>50</v>
      </c>
      <c r="C18" s="60" t="s">
        <v>20</v>
      </c>
      <c r="D18" s="60">
        <v>15756752.06</v>
      </c>
      <c r="E18" s="60">
        <v>12105132.76</v>
      </c>
      <c r="F18" s="61">
        <v>0.7683</v>
      </c>
      <c r="G18" s="60">
        <v>12097540.76</v>
      </c>
      <c r="H18" s="61">
        <v>0.7678</v>
      </c>
    </row>
    <row r="19" spans="1:8" s="56" customFormat="1" ht="18" customHeight="1">
      <c r="A19" s="60">
        <v>18</v>
      </c>
      <c r="B19" s="60" t="s">
        <v>51</v>
      </c>
      <c r="C19" s="60" t="s">
        <v>20</v>
      </c>
      <c r="D19" s="60">
        <v>21562197.08</v>
      </c>
      <c r="E19" s="60">
        <v>18286369</v>
      </c>
      <c r="F19" s="61">
        <v>0.8481</v>
      </c>
      <c r="G19" s="60">
        <v>14404093.4</v>
      </c>
      <c r="H19" s="61">
        <v>0.668</v>
      </c>
    </row>
    <row r="20" spans="1:8" ht="18" customHeight="1">
      <c r="A20" s="58">
        <v>19</v>
      </c>
      <c r="B20" s="58" t="s">
        <v>52</v>
      </c>
      <c r="C20" s="58" t="s">
        <v>13</v>
      </c>
      <c r="D20" s="58">
        <v>7381125.57</v>
      </c>
      <c r="E20" s="58">
        <v>7381125.57</v>
      </c>
      <c r="F20" s="59">
        <v>1</v>
      </c>
      <c r="G20" s="58">
        <v>7381125.57</v>
      </c>
      <c r="H20" s="59">
        <v>1</v>
      </c>
    </row>
    <row r="21" spans="1:8" s="56" customFormat="1" ht="18" customHeight="1">
      <c r="A21" s="60">
        <v>20</v>
      </c>
      <c r="B21" s="60" t="s">
        <v>53</v>
      </c>
      <c r="C21" s="60" t="s">
        <v>20</v>
      </c>
      <c r="D21" s="60">
        <v>136004059.67</v>
      </c>
      <c r="E21" s="60">
        <v>117404140.49</v>
      </c>
      <c r="F21" s="61">
        <v>0.8632</v>
      </c>
      <c r="G21" s="60">
        <v>117328002.69</v>
      </c>
      <c r="H21" s="61">
        <v>0.8627</v>
      </c>
    </row>
    <row r="22" spans="1:8" ht="18" customHeight="1">
      <c r="A22" s="58">
        <v>21</v>
      </c>
      <c r="B22" s="58" t="s">
        <v>54</v>
      </c>
      <c r="C22" s="58" t="s">
        <v>17</v>
      </c>
      <c r="D22" s="58">
        <v>15584552.45</v>
      </c>
      <c r="E22" s="58">
        <v>13401245.55</v>
      </c>
      <c r="F22" s="59">
        <v>0.8599</v>
      </c>
      <c r="G22" s="58">
        <v>12234094.25</v>
      </c>
      <c r="H22" s="59">
        <v>0.785</v>
      </c>
    </row>
    <row r="23" spans="1:8" ht="18" customHeight="1">
      <c r="A23" s="58">
        <v>22</v>
      </c>
      <c r="B23" s="58" t="s">
        <v>55</v>
      </c>
      <c r="C23" s="58" t="s">
        <v>17</v>
      </c>
      <c r="D23" s="58">
        <v>45175442.38</v>
      </c>
      <c r="E23" s="58">
        <v>40853167.85</v>
      </c>
      <c r="F23" s="59">
        <v>0.9043</v>
      </c>
      <c r="G23" s="58">
        <v>40363986.05</v>
      </c>
      <c r="H23" s="59">
        <v>0.8935</v>
      </c>
    </row>
    <row r="24" spans="1:8" ht="18" customHeight="1">
      <c r="A24" s="58">
        <v>23</v>
      </c>
      <c r="B24" s="58" t="s">
        <v>56</v>
      </c>
      <c r="C24" s="58" t="s">
        <v>17</v>
      </c>
      <c r="D24" s="58">
        <v>1980323.4</v>
      </c>
      <c r="E24" s="58">
        <v>1964091.4</v>
      </c>
      <c r="F24" s="59">
        <v>0.9918</v>
      </c>
      <c r="G24" s="58">
        <v>1898927.4</v>
      </c>
      <c r="H24" s="59">
        <v>0.9589</v>
      </c>
    </row>
    <row r="25" spans="1:8" ht="18" customHeight="1">
      <c r="A25" s="58">
        <v>24</v>
      </c>
      <c r="B25" s="58" t="s">
        <v>57</v>
      </c>
      <c r="C25" s="58" t="s">
        <v>17</v>
      </c>
      <c r="D25" s="58">
        <v>15665021.3</v>
      </c>
      <c r="E25" s="58">
        <v>11082990.58</v>
      </c>
      <c r="F25" s="59">
        <v>0.7075</v>
      </c>
      <c r="G25" s="58">
        <v>11059340.58</v>
      </c>
      <c r="H25" s="59">
        <v>0.706</v>
      </c>
    </row>
    <row r="26" spans="4:6" ht="11.25">
      <c r="D26">
        <f>SUM(D2:D25)</f>
        <v>1000040113.09</v>
      </c>
      <c r="E26">
        <f>SUM(E2:E25)</f>
        <v>890968206.99</v>
      </c>
      <c r="F26">
        <f>E26/D26*100</f>
        <v>89.093246893569</v>
      </c>
    </row>
    <row r="27" spans="4:6" ht="11.25">
      <c r="D27">
        <f>D14+D15+D18+D19+D21</f>
        <v>449296211.38</v>
      </c>
      <c r="E27">
        <f>E14+E15+E18+E19+E21</f>
        <v>388043270.46</v>
      </c>
      <c r="F27">
        <f>E27/D27*100</f>
        <v>86.3669135486668</v>
      </c>
    </row>
    <row r="28" spans="4:6" ht="11.25">
      <c r="D28">
        <f>D26-D27</f>
        <v>550743901.71</v>
      </c>
      <c r="E28">
        <f>E26-E27</f>
        <v>502924936.53</v>
      </c>
      <c r="F28">
        <f>E28/D28*100</f>
        <v>91.3173863511648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3" sqref="A3:H13"/>
    </sheetView>
  </sheetViews>
  <sheetFormatPr defaultColWidth="9.33203125" defaultRowHeight="11.25"/>
  <cols>
    <col min="1" max="8" width="18" style="0" customWidth="1"/>
  </cols>
  <sheetData>
    <row r="1" spans="1:8" ht="14.25">
      <c r="A1" s="38" t="s">
        <v>58</v>
      </c>
      <c r="B1" s="38"/>
      <c r="C1" s="38"/>
      <c r="D1" s="38"/>
      <c r="E1" s="38"/>
      <c r="F1" s="38"/>
      <c r="G1" s="38"/>
      <c r="H1" s="38"/>
    </row>
    <row r="2" spans="1:8" ht="14.25">
      <c r="A2" s="39"/>
      <c r="B2" s="40"/>
      <c r="C2" s="40"/>
      <c r="D2" s="40"/>
      <c r="E2" s="40"/>
      <c r="F2" s="41"/>
      <c r="G2" s="41"/>
      <c r="H2" s="41"/>
    </row>
    <row r="3" spans="1:8" ht="11.25" customHeight="1">
      <c r="A3" s="42" t="s">
        <v>59</v>
      </c>
      <c r="B3" s="43" t="s">
        <v>60</v>
      </c>
      <c r="C3" s="44"/>
      <c r="D3" s="45" t="s">
        <v>61</v>
      </c>
      <c r="E3" s="46" t="s">
        <v>62</v>
      </c>
      <c r="F3" s="46" t="s">
        <v>63</v>
      </c>
      <c r="G3" s="43" t="s">
        <v>64</v>
      </c>
      <c r="H3" s="47"/>
    </row>
    <row r="4" spans="1:8" ht="11.25" customHeight="1">
      <c r="A4" s="42"/>
      <c r="B4" s="48"/>
      <c r="C4" s="49" t="s">
        <v>65</v>
      </c>
      <c r="D4" s="48"/>
      <c r="E4" s="48"/>
      <c r="F4" s="48" t="s">
        <v>66</v>
      </c>
      <c r="G4" s="48" t="s">
        <v>67</v>
      </c>
      <c r="H4" s="50" t="s">
        <v>68</v>
      </c>
    </row>
    <row r="5" spans="1:8" ht="11.25">
      <c r="A5" s="42"/>
      <c r="B5" s="51" t="s">
        <v>69</v>
      </c>
      <c r="C5" s="49"/>
      <c r="D5" s="52" t="s">
        <v>69</v>
      </c>
      <c r="E5" s="52" t="s">
        <v>70</v>
      </c>
      <c r="F5" s="52" t="s">
        <v>71</v>
      </c>
      <c r="G5" s="52" t="s">
        <v>71</v>
      </c>
      <c r="H5" s="50"/>
    </row>
    <row r="6" spans="1:8" ht="14.25">
      <c r="A6" s="53"/>
      <c r="B6" s="53"/>
      <c r="C6" s="53"/>
      <c r="D6" s="53"/>
      <c r="E6" s="53"/>
      <c r="F6" s="53"/>
      <c r="G6" s="53"/>
      <c r="H6" s="53"/>
    </row>
    <row r="7" spans="1:8" ht="11.25">
      <c r="A7" s="54" t="s">
        <v>72</v>
      </c>
      <c r="B7" s="55">
        <v>22</v>
      </c>
      <c r="C7" s="55">
        <v>20</v>
      </c>
      <c r="D7" s="55">
        <v>256</v>
      </c>
      <c r="E7" s="55">
        <v>467625</v>
      </c>
      <c r="F7" s="55">
        <v>1713049</v>
      </c>
      <c r="G7" s="55">
        <v>959756</v>
      </c>
      <c r="H7" s="55">
        <v>520825</v>
      </c>
    </row>
    <row r="8" spans="1:8" ht="11.25">
      <c r="A8" s="54" t="s">
        <v>73</v>
      </c>
      <c r="B8" s="55">
        <v>15</v>
      </c>
      <c r="C8" s="55">
        <v>12</v>
      </c>
      <c r="D8" s="55">
        <v>135</v>
      </c>
      <c r="E8" s="55">
        <v>185910</v>
      </c>
      <c r="F8" s="55">
        <v>684962</v>
      </c>
      <c r="G8" s="55">
        <v>395339</v>
      </c>
      <c r="H8" s="55">
        <v>208637</v>
      </c>
    </row>
    <row r="9" spans="1:8" ht="11.25">
      <c r="A9" s="54" t="s">
        <v>74</v>
      </c>
      <c r="B9" s="55">
        <v>29</v>
      </c>
      <c r="C9" s="55">
        <v>21</v>
      </c>
      <c r="D9" s="55">
        <v>339</v>
      </c>
      <c r="E9" s="55">
        <v>501560</v>
      </c>
      <c r="F9" s="55">
        <v>2074566</v>
      </c>
      <c r="G9" s="55">
        <v>1109620</v>
      </c>
      <c r="H9" s="55">
        <v>583852</v>
      </c>
    </row>
    <row r="10" spans="1:8" ht="11.25">
      <c r="A10" s="54" t="s">
        <v>75</v>
      </c>
      <c r="B10" s="55">
        <v>31</v>
      </c>
      <c r="C10" s="55">
        <v>29</v>
      </c>
      <c r="D10" s="55">
        <v>294</v>
      </c>
      <c r="E10" s="55">
        <v>423936</v>
      </c>
      <c r="F10" s="55">
        <v>1567580</v>
      </c>
      <c r="G10" s="55">
        <v>894105</v>
      </c>
      <c r="H10" s="55">
        <v>465740</v>
      </c>
    </row>
    <row r="11" spans="1:8" ht="11.25">
      <c r="A11" s="54" t="s">
        <v>76</v>
      </c>
      <c r="B11" s="55">
        <v>28</v>
      </c>
      <c r="C11" s="55">
        <v>20</v>
      </c>
      <c r="D11" s="55">
        <v>304</v>
      </c>
      <c r="E11" s="55">
        <v>332575</v>
      </c>
      <c r="F11" s="55">
        <v>1414808</v>
      </c>
      <c r="G11" s="55">
        <v>795194</v>
      </c>
      <c r="H11" s="55">
        <v>433893</v>
      </c>
    </row>
    <row r="12" spans="1:8" ht="11.25">
      <c r="A12" s="54" t="s">
        <v>77</v>
      </c>
      <c r="B12" s="55">
        <v>30</v>
      </c>
      <c r="C12" s="55">
        <v>22</v>
      </c>
      <c r="D12" s="55">
        <v>265</v>
      </c>
      <c r="E12" s="55">
        <v>385203</v>
      </c>
      <c r="F12" s="55">
        <v>1532567</v>
      </c>
      <c r="G12" s="55">
        <v>855006</v>
      </c>
      <c r="H12" s="55">
        <v>466880</v>
      </c>
    </row>
    <row r="13" spans="2:8" ht="11.25">
      <c r="B13">
        <f aca="true" t="shared" si="0" ref="B13:H13">SUM(B7:B12)</f>
        <v>155</v>
      </c>
      <c r="C13">
        <f t="shared" si="0"/>
        <v>124</v>
      </c>
      <c r="D13">
        <f t="shared" si="0"/>
        <v>1593</v>
      </c>
      <c r="E13">
        <f t="shared" si="0"/>
        <v>2296809</v>
      </c>
      <c r="F13">
        <f t="shared" si="0"/>
        <v>8987532</v>
      </c>
      <c r="G13">
        <f t="shared" si="0"/>
        <v>5009020</v>
      </c>
      <c r="H13">
        <f t="shared" si="0"/>
        <v>2679827</v>
      </c>
    </row>
  </sheetData>
  <sheetProtection/>
  <mergeCells count="3">
    <mergeCell ref="A3:A5"/>
    <mergeCell ref="C4:C5"/>
    <mergeCell ref="H4:H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100" workbookViewId="0" topLeftCell="A1">
      <selection activeCell="E4" sqref="E4:H4"/>
    </sheetView>
  </sheetViews>
  <sheetFormatPr defaultColWidth="9.33203125" defaultRowHeight="11.25"/>
  <cols>
    <col min="1" max="1" width="11.33203125" style="3" customWidth="1"/>
    <col min="2" max="2" width="6.66015625" style="3" customWidth="1"/>
    <col min="3" max="3" width="19.66015625" style="3" customWidth="1"/>
    <col min="4" max="4" width="8.16015625" style="3" customWidth="1"/>
    <col min="5" max="5" width="9.33203125" style="3" customWidth="1"/>
    <col min="6" max="6" width="29.16015625" style="3" customWidth="1"/>
    <col min="7" max="7" width="9.33203125" style="3" customWidth="1"/>
    <col min="8" max="8" width="45.83203125" style="3" customWidth="1"/>
    <col min="9" max="9" width="13" style="4" customWidth="1"/>
    <col min="10" max="10" width="8" style="4" customWidth="1"/>
    <col min="11" max="16384" width="9.33203125" style="3" customWidth="1"/>
  </cols>
  <sheetData>
    <row r="1" spans="1:10" ht="22.5" customHeight="1">
      <c r="A1" s="5" t="s">
        <v>78</v>
      </c>
      <c r="B1" s="5"/>
      <c r="C1" s="5"/>
      <c r="D1" s="5"/>
      <c r="E1" s="5"/>
      <c r="F1" s="5"/>
      <c r="G1" s="5"/>
      <c r="H1" s="5"/>
      <c r="I1" s="5"/>
      <c r="J1" s="5"/>
    </row>
    <row r="2" spans="1:10" ht="21.75" customHeight="1">
      <c r="A2" s="6" t="s">
        <v>79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" customHeight="1">
      <c r="A3" s="7" t="s">
        <v>80</v>
      </c>
      <c r="B3" s="7" t="s">
        <v>81</v>
      </c>
      <c r="C3" s="7" t="s">
        <v>82</v>
      </c>
      <c r="D3" s="7" t="s">
        <v>83</v>
      </c>
      <c r="E3" s="8" t="s">
        <v>84</v>
      </c>
      <c r="F3" s="9"/>
      <c r="G3" s="9"/>
      <c r="H3" s="10"/>
      <c r="I3" s="32" t="s">
        <v>85</v>
      </c>
      <c r="J3" s="32" t="s">
        <v>86</v>
      </c>
    </row>
    <row r="4" spans="1:10" ht="48" customHeight="1">
      <c r="A4" s="11" t="s">
        <v>87</v>
      </c>
      <c r="B4" s="12">
        <v>1</v>
      </c>
      <c r="C4" s="13" t="s">
        <v>88</v>
      </c>
      <c r="D4" s="12">
        <v>4</v>
      </c>
      <c r="E4" s="14" t="s">
        <v>89</v>
      </c>
      <c r="F4" s="15"/>
      <c r="G4" s="15"/>
      <c r="H4" s="16"/>
      <c r="I4" s="33" t="s">
        <v>90</v>
      </c>
      <c r="J4" s="34"/>
    </row>
    <row r="5" spans="1:10" s="2" customFormat="1" ht="51.75" customHeight="1">
      <c r="A5" s="17"/>
      <c r="B5" s="18">
        <v>2</v>
      </c>
      <c r="C5" s="19" t="s">
        <v>91</v>
      </c>
      <c r="D5" s="18">
        <v>4</v>
      </c>
      <c r="E5" s="20" t="s">
        <v>92</v>
      </c>
      <c r="F5" s="21"/>
      <c r="G5" s="21"/>
      <c r="H5" s="22"/>
      <c r="I5" s="35"/>
      <c r="J5" s="36"/>
    </row>
    <row r="6" spans="1:10" ht="42" customHeight="1">
      <c r="A6" s="17"/>
      <c r="B6" s="18">
        <v>3</v>
      </c>
      <c r="C6" s="19" t="s">
        <v>93</v>
      </c>
      <c r="D6" s="18">
        <v>4</v>
      </c>
      <c r="E6" s="20" t="s">
        <v>94</v>
      </c>
      <c r="F6" s="21"/>
      <c r="G6" s="21"/>
      <c r="H6" s="22"/>
      <c r="I6" s="35"/>
      <c r="J6" s="34"/>
    </row>
    <row r="7" spans="1:10" ht="34.5" customHeight="1">
      <c r="A7" s="17"/>
      <c r="B7" s="18">
        <v>4</v>
      </c>
      <c r="C7" s="19" t="s">
        <v>95</v>
      </c>
      <c r="D7" s="18">
        <v>4</v>
      </c>
      <c r="E7" s="20" t="s">
        <v>96</v>
      </c>
      <c r="F7" s="21"/>
      <c r="G7" s="21"/>
      <c r="H7" s="22"/>
      <c r="I7" s="35"/>
      <c r="J7" s="34"/>
    </row>
    <row r="8" spans="1:10" ht="46.5" customHeight="1">
      <c r="A8" s="17"/>
      <c r="B8" s="18">
        <v>5</v>
      </c>
      <c r="C8" s="19" t="s">
        <v>97</v>
      </c>
      <c r="D8" s="18">
        <v>6</v>
      </c>
      <c r="E8" s="23" t="s">
        <v>98</v>
      </c>
      <c r="F8" s="21"/>
      <c r="G8" s="21"/>
      <c r="H8" s="22"/>
      <c r="I8" s="35"/>
      <c r="J8" s="34"/>
    </row>
    <row r="9" spans="1:10" ht="48.75" customHeight="1">
      <c r="A9" s="17"/>
      <c r="B9" s="12">
        <v>6</v>
      </c>
      <c r="C9" s="13" t="s">
        <v>99</v>
      </c>
      <c r="D9" s="12">
        <v>6</v>
      </c>
      <c r="E9" s="14" t="s">
        <v>100</v>
      </c>
      <c r="F9" s="15"/>
      <c r="G9" s="15"/>
      <c r="H9" s="16"/>
      <c r="I9" s="35"/>
      <c r="J9" s="34"/>
    </row>
    <row r="10" spans="1:10" ht="39.75" customHeight="1">
      <c r="A10" s="17"/>
      <c r="B10" s="12">
        <v>7</v>
      </c>
      <c r="C10" s="13" t="s">
        <v>101</v>
      </c>
      <c r="D10" s="12">
        <v>2</v>
      </c>
      <c r="E10" s="23" t="s">
        <v>102</v>
      </c>
      <c r="F10" s="15"/>
      <c r="G10" s="15"/>
      <c r="H10" s="16"/>
      <c r="I10" s="37"/>
      <c r="J10" s="34"/>
    </row>
    <row r="11" spans="1:10" ht="37.5" customHeight="1">
      <c r="A11" s="24"/>
      <c r="B11" s="25" t="s">
        <v>103</v>
      </c>
      <c r="C11" s="26"/>
      <c r="D11" s="12">
        <f>SUM(D4:D10)</f>
        <v>30</v>
      </c>
      <c r="E11" s="25"/>
      <c r="F11" s="27"/>
      <c r="G11" s="27"/>
      <c r="H11" s="26"/>
      <c r="I11" s="34"/>
      <c r="J11" s="34"/>
    </row>
    <row r="12" spans="1:10" ht="48" customHeight="1">
      <c r="A12" s="12" t="s">
        <v>104</v>
      </c>
      <c r="B12" s="12">
        <v>8</v>
      </c>
      <c r="C12" s="13" t="s">
        <v>105</v>
      </c>
      <c r="D12" s="12">
        <v>6</v>
      </c>
      <c r="E12" s="20" t="s">
        <v>106</v>
      </c>
      <c r="F12" s="21"/>
      <c r="G12" s="21"/>
      <c r="H12" s="22"/>
      <c r="I12" s="33" t="s">
        <v>90</v>
      </c>
      <c r="J12" s="34"/>
    </row>
    <row r="13" spans="1:10" ht="48.75" customHeight="1">
      <c r="A13" s="12"/>
      <c r="B13" s="12">
        <v>9</v>
      </c>
      <c r="C13" s="13" t="s">
        <v>107</v>
      </c>
      <c r="D13" s="12">
        <v>6</v>
      </c>
      <c r="E13" s="14" t="s">
        <v>108</v>
      </c>
      <c r="F13" s="15"/>
      <c r="G13" s="15"/>
      <c r="H13" s="16"/>
      <c r="I13" s="35"/>
      <c r="J13" s="34"/>
    </row>
    <row r="14" spans="1:10" ht="39" customHeight="1">
      <c r="A14" s="12"/>
      <c r="B14" s="12">
        <v>10</v>
      </c>
      <c r="C14" s="13" t="s">
        <v>109</v>
      </c>
      <c r="D14" s="12">
        <v>3</v>
      </c>
      <c r="E14" s="14" t="s">
        <v>110</v>
      </c>
      <c r="F14" s="15"/>
      <c r="G14" s="15"/>
      <c r="H14" s="16"/>
      <c r="I14" s="37"/>
      <c r="J14" s="34"/>
    </row>
    <row r="15" spans="1:10" ht="33.75" customHeight="1">
      <c r="A15" s="12"/>
      <c r="B15" s="25" t="s">
        <v>103</v>
      </c>
      <c r="C15" s="26"/>
      <c r="D15" s="12">
        <v>15</v>
      </c>
      <c r="E15" s="25"/>
      <c r="F15" s="27"/>
      <c r="G15" s="27"/>
      <c r="H15" s="26"/>
      <c r="I15" s="34"/>
      <c r="J15" s="34"/>
    </row>
    <row r="16" spans="1:10" ht="63" customHeight="1">
      <c r="A16" s="12" t="s">
        <v>111</v>
      </c>
      <c r="B16" s="12">
        <v>11</v>
      </c>
      <c r="C16" s="19" t="s">
        <v>112</v>
      </c>
      <c r="D16" s="18">
        <v>8</v>
      </c>
      <c r="E16" s="19" t="s">
        <v>113</v>
      </c>
      <c r="F16" s="19"/>
      <c r="G16" s="19"/>
      <c r="H16" s="19"/>
      <c r="I16" s="33" t="s">
        <v>90</v>
      </c>
      <c r="J16" s="34"/>
    </row>
    <row r="17" spans="1:10" ht="51" customHeight="1">
      <c r="A17" s="12"/>
      <c r="B17" s="12">
        <v>12</v>
      </c>
      <c r="C17" s="19" t="s">
        <v>114</v>
      </c>
      <c r="D17" s="18">
        <v>4</v>
      </c>
      <c r="E17" s="19" t="s">
        <v>115</v>
      </c>
      <c r="F17" s="19"/>
      <c r="G17" s="19"/>
      <c r="H17" s="19"/>
      <c r="I17" s="35"/>
      <c r="J17" s="34"/>
    </row>
    <row r="18" spans="1:10" ht="51" customHeight="1">
      <c r="A18" s="12"/>
      <c r="B18" s="12">
        <v>13</v>
      </c>
      <c r="C18" s="19" t="s">
        <v>116</v>
      </c>
      <c r="D18" s="18">
        <v>4</v>
      </c>
      <c r="E18" s="19" t="s">
        <v>117</v>
      </c>
      <c r="F18" s="19"/>
      <c r="G18" s="19"/>
      <c r="H18" s="19"/>
      <c r="I18" s="35"/>
      <c r="J18" s="34"/>
    </row>
    <row r="19" spans="1:10" ht="43.5" customHeight="1">
      <c r="A19" s="12"/>
      <c r="B19" s="12">
        <v>14</v>
      </c>
      <c r="C19" s="28" t="s">
        <v>118</v>
      </c>
      <c r="D19" s="18">
        <v>4</v>
      </c>
      <c r="E19" s="19" t="s">
        <v>119</v>
      </c>
      <c r="F19" s="19"/>
      <c r="G19" s="19"/>
      <c r="H19" s="19"/>
      <c r="I19" s="37"/>
      <c r="J19" s="34"/>
    </row>
    <row r="20" spans="1:10" ht="36" customHeight="1">
      <c r="A20" s="12"/>
      <c r="B20" s="12" t="s">
        <v>103</v>
      </c>
      <c r="C20" s="12"/>
      <c r="D20" s="18">
        <v>20</v>
      </c>
      <c r="E20" s="18"/>
      <c r="F20" s="18"/>
      <c r="G20" s="18"/>
      <c r="H20" s="18"/>
      <c r="I20" s="34"/>
      <c r="J20" s="34"/>
    </row>
    <row r="21" spans="1:10" ht="49.5" customHeight="1">
      <c r="A21" s="11" t="s">
        <v>120</v>
      </c>
      <c r="B21" s="12">
        <v>15</v>
      </c>
      <c r="C21" s="13" t="s">
        <v>121</v>
      </c>
      <c r="D21" s="12">
        <v>4</v>
      </c>
      <c r="E21" s="13" t="s">
        <v>122</v>
      </c>
      <c r="F21" s="13"/>
      <c r="G21" s="13"/>
      <c r="H21" s="13"/>
      <c r="I21" s="33" t="s">
        <v>90</v>
      </c>
      <c r="J21" s="32"/>
    </row>
    <row r="22" spans="1:10" ht="42" customHeight="1">
      <c r="A22" s="17"/>
      <c r="B22" s="12">
        <v>16</v>
      </c>
      <c r="C22" s="29" t="s">
        <v>123</v>
      </c>
      <c r="D22" s="12">
        <v>4</v>
      </c>
      <c r="E22" s="30" t="s">
        <v>124</v>
      </c>
      <c r="F22" s="13"/>
      <c r="G22" s="13"/>
      <c r="H22" s="13"/>
      <c r="I22" s="35"/>
      <c r="J22" s="32"/>
    </row>
    <row r="23" spans="1:10" ht="39.75" customHeight="1">
      <c r="A23" s="17"/>
      <c r="B23" s="12">
        <v>17</v>
      </c>
      <c r="C23" s="13" t="s">
        <v>125</v>
      </c>
      <c r="D23" s="12">
        <v>4</v>
      </c>
      <c r="E23" s="13" t="s">
        <v>126</v>
      </c>
      <c r="F23" s="13"/>
      <c r="G23" s="13"/>
      <c r="H23" s="13"/>
      <c r="I23" s="35"/>
      <c r="J23" s="32"/>
    </row>
    <row r="24" spans="1:10" ht="51.75" customHeight="1">
      <c r="A24" s="17"/>
      <c r="B24" s="12">
        <v>18</v>
      </c>
      <c r="C24" s="13" t="s">
        <v>127</v>
      </c>
      <c r="D24" s="12">
        <v>3</v>
      </c>
      <c r="E24" s="13" t="s">
        <v>128</v>
      </c>
      <c r="F24" s="13"/>
      <c r="G24" s="13"/>
      <c r="H24" s="13"/>
      <c r="I24" s="35"/>
      <c r="J24" s="32"/>
    </row>
    <row r="25" spans="1:10" ht="44.25" customHeight="1">
      <c r="A25" s="17"/>
      <c r="B25" s="12">
        <v>19</v>
      </c>
      <c r="C25" s="13" t="s">
        <v>129</v>
      </c>
      <c r="D25" s="12">
        <v>10</v>
      </c>
      <c r="E25" s="13" t="s">
        <v>130</v>
      </c>
      <c r="F25" s="13"/>
      <c r="G25" s="13"/>
      <c r="H25" s="13"/>
      <c r="I25" s="37"/>
      <c r="J25" s="32"/>
    </row>
    <row r="26" spans="1:10" ht="36" customHeight="1">
      <c r="A26" s="17"/>
      <c r="B26" s="25" t="s">
        <v>103</v>
      </c>
      <c r="C26" s="26"/>
      <c r="D26" s="12">
        <f>SUM(D21:D25)</f>
        <v>25</v>
      </c>
      <c r="E26" s="25"/>
      <c r="F26" s="27"/>
      <c r="G26" s="27"/>
      <c r="H26" s="26"/>
      <c r="I26" s="32"/>
      <c r="J26" s="32"/>
    </row>
    <row r="27" spans="1:10" ht="36" customHeight="1">
      <c r="A27" s="11" t="s">
        <v>131</v>
      </c>
      <c r="B27" s="12">
        <v>20</v>
      </c>
      <c r="C27" s="31" t="s">
        <v>132</v>
      </c>
      <c r="D27" s="12">
        <v>5</v>
      </c>
      <c r="E27" s="30" t="s">
        <v>133</v>
      </c>
      <c r="F27" s="13"/>
      <c r="G27" s="13"/>
      <c r="H27" s="13"/>
      <c r="I27" s="33" t="s">
        <v>90</v>
      </c>
      <c r="J27" s="32"/>
    </row>
    <row r="28" spans="1:10" ht="42" customHeight="1">
      <c r="A28" s="17"/>
      <c r="B28" s="12">
        <v>21</v>
      </c>
      <c r="C28" s="31" t="s">
        <v>134</v>
      </c>
      <c r="D28" s="12">
        <v>5</v>
      </c>
      <c r="E28" s="30" t="s">
        <v>135</v>
      </c>
      <c r="F28" s="13"/>
      <c r="G28" s="13"/>
      <c r="H28" s="13"/>
      <c r="I28" s="37"/>
      <c r="J28" s="32"/>
    </row>
    <row r="29" spans="1:10" ht="31.5" customHeight="1">
      <c r="A29" s="24"/>
      <c r="B29" s="25" t="s">
        <v>103</v>
      </c>
      <c r="C29" s="26"/>
      <c r="D29" s="18">
        <v>10</v>
      </c>
      <c r="E29" s="25"/>
      <c r="F29" s="27"/>
      <c r="G29" s="27"/>
      <c r="H29" s="26"/>
      <c r="I29" s="32"/>
      <c r="J29" s="32"/>
    </row>
  </sheetData>
  <sheetProtection/>
  <mergeCells count="44">
    <mergeCell ref="A1:J1"/>
    <mergeCell ref="A2:J2"/>
    <mergeCell ref="E3:H3"/>
    <mergeCell ref="E4:H4"/>
    <mergeCell ref="E5:H5"/>
    <mergeCell ref="E6:H6"/>
    <mergeCell ref="E7:H7"/>
    <mergeCell ref="E8:H8"/>
    <mergeCell ref="E9:H9"/>
    <mergeCell ref="E10:H10"/>
    <mergeCell ref="B11:C11"/>
    <mergeCell ref="E11:H11"/>
    <mergeCell ref="E12:H12"/>
    <mergeCell ref="E13:H13"/>
    <mergeCell ref="E14:H14"/>
    <mergeCell ref="B15:C15"/>
    <mergeCell ref="E15:H15"/>
    <mergeCell ref="E16:H16"/>
    <mergeCell ref="E17:H17"/>
    <mergeCell ref="E18:H18"/>
    <mergeCell ref="E19:H19"/>
    <mergeCell ref="B20:C20"/>
    <mergeCell ref="E20:H20"/>
    <mergeCell ref="E21:H21"/>
    <mergeCell ref="E22:H22"/>
    <mergeCell ref="E23:H23"/>
    <mergeCell ref="E24:H24"/>
    <mergeCell ref="E25:H25"/>
    <mergeCell ref="B26:C26"/>
    <mergeCell ref="E26:H26"/>
    <mergeCell ref="E27:H27"/>
    <mergeCell ref="E28:H28"/>
    <mergeCell ref="B29:C29"/>
    <mergeCell ref="E29:H29"/>
    <mergeCell ref="A4:A11"/>
    <mergeCell ref="A12:A15"/>
    <mergeCell ref="A16:A20"/>
    <mergeCell ref="A21:A26"/>
    <mergeCell ref="A27:A29"/>
    <mergeCell ref="I4:I10"/>
    <mergeCell ref="I12:I14"/>
    <mergeCell ref="I16:I19"/>
    <mergeCell ref="I21:I25"/>
    <mergeCell ref="I27:I2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乡里人</cp:lastModifiedBy>
  <cp:lastPrinted>2018-02-24T09:12:16Z</cp:lastPrinted>
  <dcterms:created xsi:type="dcterms:W3CDTF">2017-10-27T02:59:41Z</dcterms:created>
  <dcterms:modified xsi:type="dcterms:W3CDTF">2018-02-26T02:48:25Z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